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25a6\Desktop\New Website Content\Bridge Design Documents\Bridge Load Rating\Load Rating Aids\Continuous Stringer Load Rating\"/>
    </mc:Choice>
  </mc:AlternateContent>
  <bookViews>
    <workbookView xWindow="0" yWindow="0" windowWidth="23040" windowHeight="9255" tabRatio="882" activeTab="1"/>
  </bookViews>
  <sheets>
    <sheet name="Background &amp; Assumptions" sheetId="22" r:id="rId1"/>
    <sheet name="Load Rating" sheetId="18"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18" l="1"/>
  <c r="C22" i="18" l="1"/>
  <c r="C20" i="18" l="1"/>
  <c r="C9" i="18"/>
  <c r="C19" i="18" s="1"/>
  <c r="C18" i="18" l="1"/>
  <c r="C33" i="18" s="1"/>
  <c r="C21" i="18" l="1"/>
  <c r="C25" i="18" s="1"/>
</calcChain>
</file>

<file path=xl/sharedStrings.xml><?xml version="1.0" encoding="utf-8"?>
<sst xmlns="http://schemas.openxmlformats.org/spreadsheetml/2006/main" count="84" uniqueCount="70">
  <si>
    <t>kip-ft</t>
  </si>
  <si>
    <t>BrR Output</t>
  </si>
  <si>
    <t>LRFD resistance factor, φ</t>
  </si>
  <si>
    <t>Condition factor, φc</t>
  </si>
  <si>
    <t>System factor, φs</t>
  </si>
  <si>
    <t>Rating factor, RF</t>
  </si>
  <si>
    <r>
      <t>Revised flexural resistance, R</t>
    </r>
    <r>
      <rPr>
        <vertAlign val="subscript"/>
        <sz val="10"/>
        <color theme="1"/>
        <rFont val="Times New Roman"/>
        <family val="1"/>
      </rPr>
      <t>n</t>
    </r>
  </si>
  <si>
    <t>Revised Flexural Resistance</t>
  </si>
  <si>
    <r>
      <t>M</t>
    </r>
    <r>
      <rPr>
        <vertAlign val="subscript"/>
        <sz val="10"/>
        <rFont val="Times New Roman"/>
        <family val="1"/>
      </rPr>
      <t xml:space="preserve">1 </t>
    </r>
    <r>
      <rPr>
        <sz val="10"/>
        <rFont val="Times New Roman"/>
        <family val="1"/>
      </rPr>
      <t>+ M</t>
    </r>
    <r>
      <rPr>
        <vertAlign val="subscript"/>
        <sz val="10"/>
        <rFont val="Times New Roman"/>
        <family val="1"/>
      </rPr>
      <t xml:space="preserve">0 </t>
    </r>
    <r>
      <rPr>
        <sz val="10"/>
        <rFont val="Times New Roman"/>
        <family val="1"/>
      </rPr>
      <t>(= M</t>
    </r>
    <r>
      <rPr>
        <vertAlign val="subscript"/>
        <sz val="10"/>
        <rFont val="Times New Roman"/>
        <family val="1"/>
      </rPr>
      <t>0</t>
    </r>
    <r>
      <rPr>
        <sz val="10"/>
        <rFont val="Times New Roman"/>
        <family val="1"/>
      </rPr>
      <t>, if M</t>
    </r>
    <r>
      <rPr>
        <vertAlign val="subscript"/>
        <sz val="10"/>
        <rFont val="Times New Roman"/>
        <family val="1"/>
      </rPr>
      <t>1</t>
    </r>
    <r>
      <rPr>
        <sz val="10"/>
        <rFont val="Times New Roman"/>
        <family val="1"/>
      </rPr>
      <t xml:space="preserve"> is positive)</t>
    </r>
  </si>
  <si>
    <t xml:space="preserve">Input highlighted in yellow </t>
  </si>
  <si>
    <r>
      <t>Web plastification factor for the compression flange, R</t>
    </r>
    <r>
      <rPr>
        <vertAlign val="subscript"/>
        <sz val="10"/>
        <rFont val="Times New Roman"/>
        <family val="1"/>
      </rPr>
      <t>pc</t>
    </r>
  </si>
  <si>
    <r>
      <t>Yield moment with respect to the compression flange, M</t>
    </r>
    <r>
      <rPr>
        <vertAlign val="subscript"/>
        <sz val="10"/>
        <color theme="1"/>
        <rFont val="Times New Roman"/>
        <family val="1"/>
      </rPr>
      <t>yc</t>
    </r>
  </si>
  <si>
    <r>
      <t>Moment gradient factor per BrR, C</t>
    </r>
    <r>
      <rPr>
        <vertAlign val="subscript"/>
        <sz val="10"/>
        <rFont val="Times New Roman"/>
        <family val="1"/>
      </rPr>
      <t>b</t>
    </r>
  </si>
  <si>
    <r>
      <t>Nominal flexural resistance, M</t>
    </r>
    <r>
      <rPr>
        <vertAlign val="subscript"/>
        <sz val="10"/>
        <color theme="1"/>
        <rFont val="Times New Roman"/>
        <family val="1"/>
      </rPr>
      <t>nc</t>
    </r>
    <r>
      <rPr>
        <sz val="10"/>
        <color theme="1"/>
        <rFont val="Times New Roman"/>
        <family val="1"/>
      </rPr>
      <t xml:space="preserve">  </t>
    </r>
  </si>
  <si>
    <t>Fig. 1</t>
  </si>
  <si>
    <t>Fig. 2</t>
  </si>
  <si>
    <t xml:space="preserve">Recommended moment gradient factor </t>
  </si>
  <si>
    <r>
      <t>Recommended moment gradient factor, C</t>
    </r>
    <r>
      <rPr>
        <vertAlign val="subscript"/>
        <sz val="10"/>
        <rFont val="Times New Roman"/>
        <family val="1"/>
      </rPr>
      <t>br</t>
    </r>
  </si>
  <si>
    <t>Fig. 3</t>
  </si>
  <si>
    <r>
      <t>Unfactored moment due to live loads that controls the load rating, M</t>
    </r>
    <r>
      <rPr>
        <vertAlign val="subscript"/>
        <sz val="10"/>
        <color theme="1"/>
        <rFont val="Times New Roman"/>
        <family val="1"/>
      </rPr>
      <t>LL</t>
    </r>
  </si>
  <si>
    <t>Revised Load Rating Factor</t>
  </si>
  <si>
    <t>Figs. 4 and 5</t>
  </si>
  <si>
    <t>Assumptions</t>
  </si>
  <si>
    <r>
      <t>3.</t>
    </r>
    <r>
      <rPr>
        <sz val="7"/>
        <color theme="1"/>
        <rFont val="Times New Roman"/>
        <family val="1"/>
      </rPr>
      <t xml:space="preserve">   </t>
    </r>
    <r>
      <rPr>
        <sz val="12"/>
        <color theme="1"/>
        <rFont val="Times New Roman"/>
        <family val="1"/>
      </rPr>
      <t>BrR follows the AASHTO LRFD Art. A 6.3.3 to calculate the stringer flexural resistance. BrR output is available to be used as input for the spreadsheet.</t>
    </r>
  </si>
  <si>
    <r>
      <t>4.</t>
    </r>
    <r>
      <rPr>
        <sz val="7"/>
        <color theme="1"/>
        <rFont val="Times New Roman"/>
        <family val="1"/>
      </rPr>
      <t xml:space="preserve">   </t>
    </r>
    <r>
      <rPr>
        <sz val="12"/>
        <color theme="1"/>
        <rFont val="Times New Roman"/>
        <family val="1"/>
      </rPr>
      <t>The stringer flexural resistance is controlled by its lateral torsional buckling resistance.</t>
    </r>
  </si>
  <si>
    <r>
      <t>6.</t>
    </r>
    <r>
      <rPr>
        <sz val="7"/>
        <color theme="1"/>
        <rFont val="Times New Roman"/>
        <family val="1"/>
      </rPr>
      <t xml:space="preserve">   </t>
    </r>
    <r>
      <rPr>
        <sz val="12"/>
        <color theme="1"/>
        <rFont val="Times New Roman"/>
        <family val="1"/>
      </rPr>
      <t xml:space="preserve">If one section is subject to both positive and negative moments, i.e., the moment envelope approach is used, input the negative moment in the spreadsheet. </t>
    </r>
  </si>
  <si>
    <t xml:space="preserve"> </t>
  </si>
  <si>
    <t xml:space="preserve">  </t>
  </si>
  <si>
    <t xml:space="preserve">   where,</t>
  </si>
  <si>
    <r>
      <t xml:space="preserve">      M</t>
    </r>
    <r>
      <rPr>
        <i/>
        <vertAlign val="subscript"/>
        <sz val="12"/>
        <color theme="1"/>
        <rFont val="Times New Roman"/>
        <family val="1"/>
      </rPr>
      <t>0</t>
    </r>
    <r>
      <rPr>
        <sz val="12"/>
        <color theme="1"/>
        <rFont val="Times New Roman"/>
        <family val="1"/>
      </rPr>
      <t xml:space="preserve">  = moment at the end of the unbraced length that gives the largest compressive stress in the bottom flange;</t>
    </r>
  </si>
  <si>
    <r>
      <t xml:space="preserve">      M</t>
    </r>
    <r>
      <rPr>
        <i/>
        <vertAlign val="subscript"/>
        <sz val="12"/>
        <color theme="1"/>
        <rFont val="Times New Roman"/>
        <family val="1"/>
      </rPr>
      <t>1</t>
    </r>
    <r>
      <rPr>
        <sz val="12"/>
        <color theme="1"/>
        <rFont val="Times New Roman"/>
        <family val="1"/>
      </rPr>
      <t xml:space="preserve"> = moment at other end of the unbraced length;</t>
    </r>
  </si>
  <si>
    <r>
      <t xml:space="preserve">      M</t>
    </r>
    <r>
      <rPr>
        <i/>
        <vertAlign val="subscript"/>
        <sz val="12"/>
        <color theme="1"/>
        <rFont val="Times New Roman"/>
        <family val="1"/>
      </rPr>
      <t>CL</t>
    </r>
    <r>
      <rPr>
        <sz val="12"/>
        <color theme="1"/>
        <rFont val="Times New Roman"/>
        <family val="1"/>
      </rPr>
      <t>= moment at the middle of the unbraced length; and</t>
    </r>
  </si>
  <si>
    <r>
      <t xml:space="preserve">      (</t>
    </r>
    <r>
      <rPr>
        <i/>
        <sz val="12"/>
        <color theme="1"/>
        <rFont val="Times New Roman"/>
        <family val="1"/>
      </rPr>
      <t>M</t>
    </r>
    <r>
      <rPr>
        <i/>
        <vertAlign val="subscript"/>
        <sz val="12"/>
        <color theme="1"/>
        <rFont val="Times New Roman"/>
        <family val="1"/>
      </rPr>
      <t xml:space="preserve">0 </t>
    </r>
    <r>
      <rPr>
        <sz val="12"/>
        <color theme="1"/>
        <rFont val="Times New Roman"/>
        <family val="1"/>
      </rPr>
      <t xml:space="preserve">+ </t>
    </r>
    <r>
      <rPr>
        <i/>
        <sz val="12"/>
        <color theme="1"/>
        <rFont val="Times New Roman"/>
        <family val="1"/>
      </rPr>
      <t>M</t>
    </r>
    <r>
      <rPr>
        <i/>
        <vertAlign val="subscript"/>
        <sz val="12"/>
        <color theme="1"/>
        <rFont val="Times New Roman"/>
        <family val="1"/>
      </rPr>
      <t>1</t>
    </r>
    <r>
      <rPr>
        <sz val="12"/>
        <color theme="1"/>
        <rFont val="Times New Roman"/>
        <family val="1"/>
      </rPr>
      <t>)</t>
    </r>
    <r>
      <rPr>
        <vertAlign val="superscript"/>
        <sz val="12"/>
        <color theme="1"/>
        <rFont val="Times New Roman"/>
        <family val="1"/>
      </rPr>
      <t xml:space="preserve">* </t>
    </r>
    <r>
      <rPr>
        <sz val="12"/>
        <color theme="1"/>
        <rFont val="Times New Roman"/>
        <family val="1"/>
      </rPr>
      <t xml:space="preserve">= </t>
    </r>
    <r>
      <rPr>
        <i/>
        <sz val="12"/>
        <color theme="1"/>
        <rFont val="Times New Roman"/>
        <family val="1"/>
      </rPr>
      <t>M</t>
    </r>
    <r>
      <rPr>
        <i/>
        <vertAlign val="subscript"/>
        <sz val="12"/>
        <color theme="1"/>
        <rFont val="Times New Roman"/>
        <family val="1"/>
      </rPr>
      <t>0</t>
    </r>
    <r>
      <rPr>
        <vertAlign val="subscript"/>
        <sz val="12"/>
        <color theme="1"/>
        <rFont val="Times New Roman"/>
        <family val="1"/>
      </rPr>
      <t xml:space="preserve">, </t>
    </r>
    <r>
      <rPr>
        <sz val="12"/>
        <color theme="1"/>
        <rFont val="Times New Roman"/>
        <family val="1"/>
      </rPr>
      <t xml:space="preserve">if </t>
    </r>
    <r>
      <rPr>
        <i/>
        <sz val="12"/>
        <color theme="1"/>
        <rFont val="Times New Roman"/>
        <family val="1"/>
      </rPr>
      <t>M</t>
    </r>
    <r>
      <rPr>
        <i/>
        <vertAlign val="subscript"/>
        <sz val="12"/>
        <color theme="1"/>
        <rFont val="Times New Roman"/>
        <family val="1"/>
      </rPr>
      <t>1</t>
    </r>
    <r>
      <rPr>
        <sz val="12"/>
        <color theme="1"/>
        <rFont val="Times New Roman"/>
        <family val="1"/>
      </rPr>
      <t xml:space="preserve"> is positive, causing tension on the bottom flange.</t>
    </r>
  </si>
  <si>
    <r>
      <t xml:space="preserve">     As a check, assume a uniform negative moment field, i.e., let </t>
    </r>
    <r>
      <rPr>
        <i/>
        <sz val="12"/>
        <color theme="1"/>
        <rFont val="Times New Roman"/>
        <family val="1"/>
      </rPr>
      <t>M</t>
    </r>
    <r>
      <rPr>
        <i/>
        <vertAlign val="subscript"/>
        <sz val="12"/>
        <color theme="1"/>
        <rFont val="Times New Roman"/>
        <family val="1"/>
      </rPr>
      <t>1</t>
    </r>
    <r>
      <rPr>
        <sz val="12"/>
        <color theme="1"/>
        <rFont val="Times New Roman"/>
        <family val="1"/>
      </rPr>
      <t xml:space="preserve"> = </t>
    </r>
    <r>
      <rPr>
        <i/>
        <sz val="12"/>
        <color theme="1"/>
        <rFont val="Times New Roman"/>
        <family val="1"/>
      </rPr>
      <t>M</t>
    </r>
    <r>
      <rPr>
        <i/>
        <vertAlign val="subscript"/>
        <sz val="12"/>
        <color theme="1"/>
        <rFont val="Times New Roman"/>
        <family val="1"/>
      </rPr>
      <t>CL</t>
    </r>
    <r>
      <rPr>
        <sz val="12"/>
        <color theme="1"/>
        <rFont val="Times New Roman"/>
        <family val="1"/>
      </rPr>
      <t xml:space="preserve"> = </t>
    </r>
    <r>
      <rPr>
        <i/>
        <sz val="12"/>
        <color theme="1"/>
        <rFont val="Times New Roman"/>
        <family val="1"/>
      </rPr>
      <t>M</t>
    </r>
    <r>
      <rPr>
        <i/>
        <vertAlign val="subscript"/>
        <sz val="12"/>
        <color theme="1"/>
        <rFont val="Times New Roman"/>
        <family val="1"/>
      </rPr>
      <t xml:space="preserve">0 </t>
    </r>
    <r>
      <rPr>
        <i/>
        <sz val="12"/>
        <color theme="1"/>
        <rFont val="Times New Roman"/>
        <family val="1"/>
      </rPr>
      <t xml:space="preserve"> </t>
    </r>
    <r>
      <rPr>
        <sz val="12"/>
        <color theme="1"/>
        <rFont val="Times New Roman"/>
        <family val="1"/>
      </rPr>
      <t>= -1, then</t>
    </r>
    <r>
      <rPr>
        <i/>
        <sz val="12"/>
        <color theme="1"/>
        <rFont val="Times New Roman"/>
        <family val="1"/>
      </rPr>
      <t xml:space="preserve"> C</t>
    </r>
    <r>
      <rPr>
        <i/>
        <vertAlign val="subscript"/>
        <sz val="12"/>
        <color theme="1"/>
        <rFont val="Times New Roman"/>
        <family val="1"/>
      </rPr>
      <t>b</t>
    </r>
    <r>
      <rPr>
        <i/>
        <sz val="12"/>
        <color theme="1"/>
        <rFont val="Times New Roman"/>
        <family val="1"/>
      </rPr>
      <t xml:space="preserve"> = 1.0 </t>
    </r>
    <r>
      <rPr>
        <sz val="12"/>
        <color theme="1"/>
        <rFont val="Times New Roman"/>
        <family val="1"/>
      </rPr>
      <t>as expected.</t>
    </r>
  </si>
  <si>
    <t xml:space="preserve">  10. LRFR rating equation is provided as follows:</t>
  </si>
  <si>
    <r>
      <t xml:space="preserve">    See spreadsheet for variable definitions. </t>
    </r>
    <r>
      <rPr>
        <i/>
        <sz val="12"/>
        <color theme="1"/>
        <rFont val="Times New Roman"/>
        <family val="1"/>
      </rPr>
      <t>IM</t>
    </r>
    <r>
      <rPr>
        <sz val="12"/>
        <color theme="1"/>
        <rFont val="Times New Roman"/>
        <family val="1"/>
      </rPr>
      <t xml:space="preserve"> (dynamic load allowance) is included in the live load moment, </t>
    </r>
    <r>
      <rPr>
        <i/>
        <sz val="12"/>
        <color theme="1"/>
        <rFont val="Times New Roman"/>
        <family val="1"/>
      </rPr>
      <t>M</t>
    </r>
    <r>
      <rPr>
        <i/>
        <vertAlign val="subscript"/>
        <sz val="12"/>
        <color theme="1"/>
        <rFont val="Times New Roman"/>
        <family val="1"/>
      </rPr>
      <t>LL</t>
    </r>
    <r>
      <rPr>
        <sz val="12"/>
        <color theme="1"/>
        <rFont val="Times New Roman"/>
        <family val="1"/>
      </rPr>
      <t>.</t>
    </r>
  </si>
  <si>
    <r>
      <t>Some of Louisiana’s bridges built in the 1950s and 1960s used two-girder or truss systems, in which floorbeams are carried by main members and continuous (spliced) stringers are supported by the floorbeams. The main members are either two edge (fascia) girders or trusses. Stringer bottom flanges are in compression at the negative moment region, which could result in lateral torsional buckling. When the continuous stringers are load-rated using AASHTOWare Bridge Rating</t>
    </r>
    <r>
      <rPr>
        <vertAlign val="superscript"/>
        <sz val="12"/>
        <color theme="1"/>
        <rFont val="Times New Roman"/>
        <family val="1"/>
      </rPr>
      <t>TM</t>
    </r>
    <r>
      <rPr>
        <sz val="12"/>
        <color theme="1"/>
        <rFont val="Times New Roman"/>
        <family val="1"/>
      </rPr>
      <t xml:space="preserve"> analysis software, </t>
    </r>
    <r>
      <rPr>
        <i/>
        <sz val="12"/>
        <color theme="1"/>
        <rFont val="Times New Roman"/>
        <family val="1"/>
      </rPr>
      <t>C</t>
    </r>
    <r>
      <rPr>
        <i/>
        <vertAlign val="subscript"/>
        <sz val="12"/>
        <color theme="1"/>
        <rFont val="Times New Roman"/>
        <family val="1"/>
      </rPr>
      <t>b</t>
    </r>
    <r>
      <rPr>
        <sz val="12"/>
        <color theme="1"/>
        <rFont val="Times New Roman"/>
        <family val="1"/>
      </rPr>
      <t xml:space="preserve"> is calculated in accordance with the AASHTO LRFD Bridge Design Specifications, which does not account for the bracing effect of noncomposite deck properly and therefore underestimates the flexural strength. This spreadsheet is provided to load rate the continuous stringers using recommended </t>
    </r>
    <r>
      <rPr>
        <i/>
        <sz val="12"/>
        <color theme="1"/>
        <rFont val="Times New Roman"/>
        <family val="1"/>
      </rPr>
      <t>C</t>
    </r>
    <r>
      <rPr>
        <i/>
        <vertAlign val="subscript"/>
        <sz val="12"/>
        <color theme="1"/>
        <rFont val="Times New Roman"/>
        <family val="1"/>
      </rPr>
      <t xml:space="preserve">b </t>
    </r>
    <r>
      <rPr>
        <sz val="12"/>
        <color theme="1"/>
        <rFont val="Times New Roman"/>
        <family val="1"/>
      </rPr>
      <t>from 18-4ST Project.</t>
    </r>
  </si>
  <si>
    <r>
      <t xml:space="preserve">      Moment sign convention: Negative moment results in a compressive stress in the stringer bottom flange. </t>
    </r>
    <r>
      <rPr>
        <i/>
        <sz val="12"/>
        <color theme="1"/>
        <rFont val="Times New Roman"/>
        <family val="1"/>
      </rPr>
      <t>M</t>
    </r>
    <r>
      <rPr>
        <i/>
        <vertAlign val="subscript"/>
        <sz val="12"/>
        <color theme="1"/>
        <rFont val="Times New Roman"/>
        <family val="1"/>
      </rPr>
      <t>1</t>
    </r>
    <r>
      <rPr>
        <sz val="12"/>
        <color theme="1"/>
        <rFont val="Times New Roman"/>
        <family val="1"/>
      </rPr>
      <t xml:space="preserve">, </t>
    </r>
    <r>
      <rPr>
        <i/>
        <sz val="12"/>
        <color theme="1"/>
        <rFont val="Times New Roman"/>
        <family val="1"/>
      </rPr>
      <t>M</t>
    </r>
    <r>
      <rPr>
        <i/>
        <vertAlign val="subscript"/>
        <sz val="12"/>
        <color theme="1"/>
        <rFont val="Times New Roman"/>
        <family val="1"/>
      </rPr>
      <t>CL</t>
    </r>
    <r>
      <rPr>
        <sz val="12"/>
        <color theme="1"/>
        <rFont val="Times New Roman"/>
        <family val="1"/>
      </rPr>
      <t xml:space="preserve">, and </t>
    </r>
    <r>
      <rPr>
        <i/>
        <sz val="12"/>
        <color theme="1"/>
        <rFont val="Times New Roman"/>
        <family val="1"/>
      </rPr>
      <t>M</t>
    </r>
    <r>
      <rPr>
        <i/>
        <vertAlign val="subscript"/>
        <sz val="12"/>
        <color theme="1"/>
        <rFont val="Times New Roman"/>
        <family val="1"/>
      </rPr>
      <t>0</t>
    </r>
    <r>
      <rPr>
        <sz val="12"/>
        <color theme="1"/>
        <rFont val="Times New Roman"/>
        <family val="1"/>
      </rPr>
      <t xml:space="preserve"> are all negative in the figure below.</t>
    </r>
  </si>
  <si>
    <t>Note</t>
  </si>
  <si>
    <r>
      <t xml:space="preserve">      Note that </t>
    </r>
    <r>
      <rPr>
        <i/>
        <sz val="12"/>
        <color theme="1"/>
        <rFont val="Times New Roman"/>
        <family val="1"/>
      </rPr>
      <t>M</t>
    </r>
    <r>
      <rPr>
        <i/>
        <vertAlign val="subscript"/>
        <sz val="12"/>
        <color theme="1"/>
        <rFont val="Times New Roman"/>
        <family val="1"/>
      </rPr>
      <t>0</t>
    </r>
    <r>
      <rPr>
        <sz val="12"/>
        <color theme="1"/>
        <rFont val="Times New Roman"/>
        <family val="1"/>
      </rPr>
      <t xml:space="preserve"> and </t>
    </r>
    <r>
      <rPr>
        <i/>
        <sz val="12"/>
        <color theme="1"/>
        <rFont val="Times New Roman"/>
        <family val="1"/>
      </rPr>
      <t>M</t>
    </r>
    <r>
      <rPr>
        <i/>
        <vertAlign val="subscript"/>
        <sz val="12"/>
        <color theme="1"/>
        <rFont val="Times New Roman"/>
        <family val="1"/>
      </rPr>
      <t>1</t>
    </r>
    <r>
      <rPr>
        <sz val="12"/>
        <color theme="1"/>
        <rFont val="Times New Roman"/>
        <family val="1"/>
      </rPr>
      <t xml:space="preserve"> above are defined differently from the AASHTO LRFD Art. A 6.3.3.</t>
    </r>
  </si>
  <si>
    <t>Lower limit of φcφs</t>
  </si>
  <si>
    <r>
      <t>7.</t>
    </r>
    <r>
      <rPr>
        <sz val="7"/>
        <color theme="1"/>
        <rFont val="Times New Roman"/>
        <family val="1"/>
      </rPr>
      <t xml:space="preserve">   </t>
    </r>
    <r>
      <rPr>
        <sz val="12"/>
        <color theme="1"/>
        <rFont val="Times New Roman"/>
        <family val="1"/>
      </rPr>
      <t xml:space="preserve">The spreadsheet is applicable to continuous stringers with continuously braced top flanges only. </t>
    </r>
  </si>
  <si>
    <r>
      <t>8.</t>
    </r>
    <r>
      <rPr>
        <sz val="7"/>
        <color theme="1"/>
        <rFont val="Times New Roman"/>
        <family val="1"/>
      </rPr>
      <t xml:space="preserve">   </t>
    </r>
    <r>
      <rPr>
        <sz val="12"/>
        <color theme="1"/>
        <rFont val="Times New Roman"/>
        <family val="1"/>
      </rPr>
      <t xml:space="preserve">Recommended </t>
    </r>
    <r>
      <rPr>
        <i/>
        <sz val="12"/>
        <color theme="1"/>
        <rFont val="Times New Roman"/>
        <family val="1"/>
      </rPr>
      <t>C</t>
    </r>
    <r>
      <rPr>
        <i/>
        <vertAlign val="subscript"/>
        <sz val="12"/>
        <color theme="1"/>
        <rFont val="Times New Roman"/>
        <family val="1"/>
      </rPr>
      <t>b</t>
    </r>
    <r>
      <rPr>
        <i/>
        <sz val="12"/>
        <color theme="1"/>
        <rFont val="Times New Roman"/>
        <family val="1"/>
      </rPr>
      <t xml:space="preserve"> </t>
    </r>
    <r>
      <rPr>
        <sz val="12"/>
        <color theme="1"/>
        <rFont val="Times New Roman"/>
        <family val="1"/>
      </rPr>
      <t>is calculated using the AISC Specification for Structural Steel Buildings (2016) Eq. C-F1-5:</t>
    </r>
  </si>
  <si>
    <t>13. The AASHTO LRFD Art. A6.1 provisions are shown below for information only.</t>
  </si>
  <si>
    <t>12. The relevant equations on the stringer flexural resistance in the AASHTO LRFD Art. A6.3.3 is provided for information only.</t>
  </si>
  <si>
    <r>
      <t>Mid moment (factored moment due to all loads), M</t>
    </r>
    <r>
      <rPr>
        <vertAlign val="subscript"/>
        <sz val="10"/>
        <rFont val="Times New Roman"/>
        <family val="1"/>
      </rPr>
      <t>u_mid</t>
    </r>
  </si>
  <si>
    <r>
      <t>Right moment (factored moment due to all loads), M</t>
    </r>
    <r>
      <rPr>
        <vertAlign val="subscript"/>
        <sz val="10"/>
        <rFont val="Times New Roman"/>
        <family val="1"/>
      </rPr>
      <t>u_right</t>
    </r>
  </si>
  <si>
    <r>
      <t>Left moment (factored moment due to all loads), M</t>
    </r>
    <r>
      <rPr>
        <vertAlign val="subscript"/>
        <sz val="10"/>
        <rFont val="Times New Roman"/>
        <family val="1"/>
      </rPr>
      <t>u_left</t>
    </r>
  </si>
  <si>
    <r>
      <t>Factored moment due to all loads at the end of the unbraced length that gives the largest compressive stress in the stringer bottom flange, M</t>
    </r>
    <r>
      <rPr>
        <vertAlign val="subscript"/>
        <sz val="10"/>
        <rFont val="Times New Roman"/>
        <family val="1"/>
      </rPr>
      <t>0</t>
    </r>
  </si>
  <si>
    <r>
      <t>Factored moment due to all loads at the other end of the unbraced length, M</t>
    </r>
    <r>
      <rPr>
        <vertAlign val="subscript"/>
        <sz val="10"/>
        <rFont val="Times New Roman"/>
        <family val="1"/>
      </rPr>
      <t>1</t>
    </r>
  </si>
  <si>
    <r>
      <t>Factored moment due to all loads at the middle of the unbraced length, M</t>
    </r>
    <r>
      <rPr>
        <vertAlign val="subscript"/>
        <sz val="10"/>
        <rFont val="Times New Roman"/>
        <family val="1"/>
      </rPr>
      <t>CL</t>
    </r>
  </si>
  <si>
    <r>
      <t>Factored moment due to all dead loads (DC+DW), M</t>
    </r>
    <r>
      <rPr>
        <vertAlign val="subscript"/>
        <sz val="10"/>
        <color theme="1"/>
        <rFont val="Times New Roman"/>
        <family val="1"/>
      </rPr>
      <t xml:space="preserve">u_DL </t>
    </r>
    <r>
      <rPr>
        <sz val="10"/>
        <color theme="1"/>
        <rFont val="Times New Roman"/>
        <family val="1"/>
      </rPr>
      <t xml:space="preserve"> </t>
    </r>
  </si>
  <si>
    <r>
      <t>Live load factor, γ</t>
    </r>
    <r>
      <rPr>
        <vertAlign val="subscript"/>
        <sz val="10"/>
        <color theme="1"/>
        <rFont val="Times New Roman"/>
        <family val="1"/>
      </rPr>
      <t>L</t>
    </r>
  </si>
  <si>
    <r>
      <t xml:space="preserve">1. </t>
    </r>
    <r>
      <rPr>
        <sz val="7"/>
        <color theme="1"/>
        <rFont val="Times New Roman"/>
        <family val="1"/>
      </rPr>
      <t xml:space="preserve">  </t>
    </r>
    <r>
      <rPr>
        <sz val="12"/>
        <color theme="1"/>
        <rFont val="Times New Roman"/>
        <family val="1"/>
      </rPr>
      <t>Continuous stringers are rated using the AASHTO Load and Resistance Factor Rating (LRFR) method.</t>
    </r>
  </si>
  <si>
    <r>
      <t>Fig. 1. C</t>
    </r>
    <r>
      <rPr>
        <b/>
        <vertAlign val="subscript"/>
        <sz val="11"/>
        <color theme="1"/>
        <rFont val="Times New Roman"/>
        <family val="1"/>
      </rPr>
      <t>b</t>
    </r>
    <r>
      <rPr>
        <b/>
        <sz val="11"/>
        <color theme="1"/>
        <rFont val="Times New Roman"/>
        <family val="1"/>
      </rPr>
      <t xml:space="preserve"> output per BrR</t>
    </r>
  </si>
  <si>
    <r>
      <t>Fig. 2. M</t>
    </r>
    <r>
      <rPr>
        <b/>
        <vertAlign val="subscript"/>
        <sz val="11"/>
        <color theme="1"/>
        <rFont val="Times New Roman"/>
        <family val="1"/>
      </rPr>
      <t xml:space="preserve">nc </t>
    </r>
    <r>
      <rPr>
        <b/>
        <sz val="11"/>
        <color theme="1"/>
        <rFont val="Times New Roman"/>
        <family val="1"/>
      </rPr>
      <t>output per BrR</t>
    </r>
  </si>
  <si>
    <t>Fig. 3. RF output per BrR</t>
  </si>
  <si>
    <r>
      <t>Fig. 5. Required moments for recommended C</t>
    </r>
    <r>
      <rPr>
        <b/>
        <vertAlign val="subscript"/>
        <sz val="11"/>
        <color theme="1"/>
        <rFont val="Times New Roman"/>
        <family val="1"/>
      </rPr>
      <t>b</t>
    </r>
    <r>
      <rPr>
        <b/>
        <sz val="11"/>
        <color theme="1"/>
        <rFont val="Times New Roman"/>
        <family val="1"/>
      </rPr>
      <t xml:space="preserve"> at an exterior span</t>
    </r>
  </si>
  <si>
    <t>2.  Figs. 1 to 3 in "Load Rating" spreadsheet correspond to rating per HL-93 (Inventory) at Strength I limit state. The spreadsheet can also be used to rate other vehicles as long as the live load factors are revised accordingly.</t>
  </si>
  <si>
    <t>11. The tab named "Load Rating" can be copied multiple times as needed to account for more cases.</t>
  </si>
  <si>
    <r>
      <t>5.</t>
    </r>
    <r>
      <rPr>
        <sz val="7"/>
        <color theme="1"/>
        <rFont val="Times New Roman"/>
        <family val="1"/>
      </rPr>
      <t xml:space="preserve">   </t>
    </r>
    <r>
      <rPr>
        <sz val="12"/>
        <color theme="1"/>
        <rFont val="Times New Roman"/>
        <family val="1"/>
      </rPr>
      <t>Stringers use rolled I-shaped members that have compact sections. The bridge satisfies the AASHTO LRFD Art. A6.1 provisions.</t>
    </r>
  </si>
  <si>
    <r>
      <t>Fig. 4. Required moments for recommended C</t>
    </r>
    <r>
      <rPr>
        <b/>
        <vertAlign val="subscript"/>
        <sz val="11"/>
        <color theme="1"/>
        <rFont val="Times New Roman"/>
        <family val="1"/>
      </rPr>
      <t>b</t>
    </r>
    <r>
      <rPr>
        <b/>
        <sz val="11"/>
        <color theme="1"/>
        <rFont val="Times New Roman"/>
        <family val="1"/>
      </rPr>
      <t xml:space="preserve"> at an interior span </t>
    </r>
  </si>
  <si>
    <r>
      <t>(Note: M</t>
    </r>
    <r>
      <rPr>
        <i/>
        <vertAlign val="subscript"/>
        <sz val="11"/>
        <color theme="1"/>
        <rFont val="Times New Roman"/>
        <family val="1"/>
      </rPr>
      <t>CL</t>
    </r>
    <r>
      <rPr>
        <i/>
        <sz val="11"/>
        <color theme="1"/>
        <rFont val="Times New Roman"/>
        <family val="1"/>
      </rPr>
      <t xml:space="preserve"> shown as a negative moment for illustration purpose only)</t>
    </r>
  </si>
  <si>
    <t xml:space="preserve">   9. The BrR calculated flexural resistance of the stringer is increased proportionally based on the ratio between the recommended and existing moment gradient factors and shall not exceed the plastic moment. </t>
  </si>
  <si>
    <t>Bridge Recall Number:</t>
  </si>
  <si>
    <t>xxxxxx</t>
  </si>
  <si>
    <t>Background (V4/14/2022)</t>
  </si>
  <si>
    <t>Name:</t>
  </si>
  <si>
    <t>Data:</t>
  </si>
  <si>
    <t xml:space="preserve">Continuous Steel Stringer Rating Per AISC 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</si>
</sst>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F800]dddd\,\ mmmm\ dd\,\ yyyy"/>
  </numFmts>
  <fonts count="18" x14ac:knownFonts="1">
    <font>
      <sz val="11"/>
      <color theme="1"/>
      <name val="Calibri"/>
      <family val="2"/>
      <scheme val="minor"/>
    </font>
    <font>
      <sz val="11"/>
      <color theme="1"/>
      <name val="Times New Roman"/>
      <family val="1"/>
    </font>
    <font>
      <b/>
      <sz val="11"/>
      <color theme="1"/>
      <name val="Times New Roman"/>
      <family val="1"/>
    </font>
    <font>
      <sz val="10"/>
      <color theme="1"/>
      <name val="Times New Roman"/>
      <family val="1"/>
    </font>
    <font>
      <b/>
      <sz val="10"/>
      <color theme="1"/>
      <name val="Times New Roman"/>
      <family val="1"/>
    </font>
    <font>
      <vertAlign val="subscript"/>
      <sz val="10"/>
      <color theme="1"/>
      <name val="Times New Roman"/>
      <family val="1"/>
    </font>
    <font>
      <sz val="10"/>
      <name val="Times New Roman"/>
      <family val="1"/>
    </font>
    <font>
      <vertAlign val="subscript"/>
      <sz val="10"/>
      <name val="Times New Roman"/>
      <family val="1"/>
    </font>
    <font>
      <b/>
      <vertAlign val="subscript"/>
      <sz val="11"/>
      <color theme="1"/>
      <name val="Times New Roman"/>
      <family val="1"/>
    </font>
    <font>
      <b/>
      <sz val="12"/>
      <color theme="1"/>
      <name val="Times New Roman"/>
      <family val="1"/>
    </font>
    <font>
      <sz val="12"/>
      <color theme="1"/>
      <name val="Times New Roman"/>
      <family val="1"/>
    </font>
    <font>
      <vertAlign val="superscript"/>
      <sz val="12"/>
      <color theme="1"/>
      <name val="Times New Roman"/>
      <family val="1"/>
    </font>
    <font>
      <i/>
      <sz val="12"/>
      <color theme="1"/>
      <name val="Times New Roman"/>
      <family val="1"/>
    </font>
    <font>
      <i/>
      <vertAlign val="subscript"/>
      <sz val="12"/>
      <color theme="1"/>
      <name val="Times New Roman"/>
      <family val="1"/>
    </font>
    <font>
      <sz val="7"/>
      <color theme="1"/>
      <name val="Times New Roman"/>
      <family val="1"/>
    </font>
    <font>
      <vertAlign val="subscript"/>
      <sz val="12"/>
      <color theme="1"/>
      <name val="Times New Roman"/>
      <family val="1"/>
    </font>
    <font>
      <i/>
      <sz val="11"/>
      <color theme="1"/>
      <name val="Times New Roman"/>
      <family val="1"/>
    </font>
    <font>
      <i/>
      <vertAlign val="subscript"/>
      <sz val="11"/>
      <color theme="1"/>
      <name val="Times New Roman"/>
      <family val="1"/>
    </font>
  </fonts>
  <fills count="4">
    <fill>
      <patternFill patternType="none"/>
    </fill>
    <fill>
      <patternFill patternType="gray125"/>
    </fill>
    <fill>
      <patternFill patternType="solid">
        <fgColor rgb="FFFFFFCC"/>
        <bgColor indexed="64"/>
      </patternFill>
    </fill>
    <fill>
      <patternFill patternType="solid">
        <fgColor rgb="FFFFFF00"/>
        <bgColor indexed="64"/>
      </patternFill>
    </fill>
  </fills>
  <borders count="1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68">
    <xf numFmtId="0" fontId="0" fillId="0" borderId="0" xfId="0"/>
    <xf numFmtId="0" fontId="9" fillId="0" borderId="0" xfId="0" applyFont="1" applyAlignment="1">
      <alignment horizontal="left" vertical="center"/>
    </xf>
    <xf numFmtId="0" fontId="0" fillId="0" borderId="0" xfId="0" applyAlignment="1">
      <alignment horizontal="left"/>
    </xf>
    <xf numFmtId="0" fontId="10" fillId="0" borderId="0" xfId="0" applyFont="1" applyAlignment="1">
      <alignment vertical="center" wrapText="1"/>
    </xf>
    <xf numFmtId="0" fontId="10" fillId="0" borderId="0" xfId="0" applyFont="1" applyAlignment="1">
      <alignment horizontal="left" vertical="center" indent="1"/>
    </xf>
    <xf numFmtId="0" fontId="1" fillId="0" borderId="0" xfId="0" applyFont="1" applyAlignment="1">
      <alignment horizontal="left" vertical="center" indent="2"/>
    </xf>
    <xf numFmtId="0" fontId="12" fillId="0" borderId="0" xfId="0" applyFont="1" applyAlignment="1">
      <alignment horizontal="justify" vertical="center"/>
    </xf>
    <xf numFmtId="0" fontId="10" fillId="0" borderId="0" xfId="0" applyFont="1" applyAlignment="1">
      <alignment horizontal="justify" vertical="center"/>
    </xf>
    <xf numFmtId="0" fontId="1" fillId="3" borderId="7" xfId="0" applyFont="1" applyFill="1" applyBorder="1" applyProtection="1">
      <protection locked="0"/>
    </xf>
    <xf numFmtId="164" fontId="3" fillId="2" borderId="0" xfId="0" applyNumberFormat="1" applyFont="1" applyFill="1" applyBorder="1" applyAlignment="1" applyProtection="1">
      <alignment horizontal="left" vertical="center"/>
      <protection locked="0"/>
    </xf>
    <xf numFmtId="164" fontId="3" fillId="2" borderId="2" xfId="0" applyNumberFormat="1" applyFont="1" applyFill="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165" fontId="3" fillId="2" borderId="0" xfId="0" applyNumberFormat="1" applyFont="1" applyFill="1" applyBorder="1" applyAlignment="1" applyProtection="1">
      <alignment horizontal="left" vertical="center"/>
      <protection locked="0"/>
    </xf>
    <xf numFmtId="164" fontId="3" fillId="2" borderId="7" xfId="0" applyNumberFormat="1" applyFont="1" applyFill="1" applyBorder="1" applyAlignment="1" applyProtection="1">
      <alignment horizontal="left" vertical="center"/>
      <protection locked="0"/>
    </xf>
    <xf numFmtId="164" fontId="3" fillId="2" borderId="10" xfId="0" applyNumberFormat="1" applyFont="1" applyFill="1" applyBorder="1" applyAlignment="1" applyProtection="1">
      <alignment horizontal="left" vertical="center"/>
      <protection locked="0"/>
    </xf>
    <xf numFmtId="0" fontId="3" fillId="2" borderId="2"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2" fontId="1" fillId="3" borderId="7" xfId="0" applyNumberFormat="1" applyFont="1" applyFill="1" applyBorder="1" applyProtection="1">
      <protection locked="0"/>
    </xf>
    <xf numFmtId="166" fontId="1" fillId="3" borderId="7" xfId="0" applyNumberFormat="1" applyFont="1" applyFill="1" applyBorder="1" applyProtection="1">
      <protection locked="0"/>
    </xf>
    <xf numFmtId="164" fontId="3" fillId="3" borderId="0" xfId="0" applyNumberFormat="1" applyFont="1" applyFill="1" applyBorder="1" applyAlignment="1" applyProtection="1">
      <alignment horizontal="left" vertical="center"/>
      <protection locked="0"/>
    </xf>
    <xf numFmtId="0" fontId="1" fillId="0" borderId="0" xfId="0" applyFont="1" applyProtection="1">
      <protection locked="0"/>
    </xf>
    <xf numFmtId="0" fontId="2" fillId="0" borderId="0" xfId="0" applyFont="1" applyAlignment="1" applyProtection="1">
      <alignment horizontal="left"/>
    </xf>
    <xf numFmtId="0" fontId="1" fillId="0" borderId="0" xfId="0" applyFont="1" applyProtection="1"/>
    <xf numFmtId="0" fontId="4" fillId="0" borderId="0" xfId="0" applyFont="1" applyAlignment="1" applyProtection="1">
      <alignment horizontal="left"/>
    </xf>
    <xf numFmtId="0" fontId="3" fillId="0" borderId="0" xfId="0" applyFont="1" applyAlignment="1" applyProtection="1">
      <alignment horizontal="left"/>
    </xf>
    <xf numFmtId="0" fontId="2" fillId="0" borderId="0" xfId="0" applyFont="1" applyProtection="1"/>
    <xf numFmtId="0" fontId="6" fillId="0" borderId="1" xfId="0" applyFont="1" applyFill="1" applyBorder="1" applyAlignment="1" applyProtection="1">
      <alignment vertical="center" wrapText="1"/>
    </xf>
    <xf numFmtId="0" fontId="3" fillId="0" borderId="2" xfId="0" applyFont="1" applyBorder="1" applyAlignment="1" applyProtection="1">
      <alignment horizontal="left" vertical="center"/>
    </xf>
    <xf numFmtId="0" fontId="1" fillId="0" borderId="0" xfId="0" applyFont="1" applyBorder="1" applyAlignment="1" applyProtection="1">
      <alignment horizontal="center" vertical="center"/>
    </xf>
    <xf numFmtId="0" fontId="6" fillId="0" borderId="4" xfId="0" applyFont="1" applyFill="1" applyBorder="1" applyAlignment="1" applyProtection="1">
      <alignment vertical="center" wrapText="1"/>
    </xf>
    <xf numFmtId="0" fontId="3" fillId="0" borderId="0" xfId="0" applyFont="1" applyBorder="1" applyAlignment="1" applyProtection="1">
      <alignment horizontal="left" vertical="center"/>
    </xf>
    <xf numFmtId="0" fontId="6" fillId="0" borderId="6" xfId="0" applyFont="1" applyFill="1" applyBorder="1" applyAlignment="1" applyProtection="1">
      <alignment vertical="center"/>
    </xf>
    <xf numFmtId="0" fontId="1" fillId="0" borderId="7" xfId="0" applyFont="1" applyBorder="1" applyAlignment="1" applyProtection="1">
      <alignment vertical="center"/>
    </xf>
    <xf numFmtId="0" fontId="3" fillId="0" borderId="4" xfId="0" applyFont="1" applyBorder="1" applyAlignment="1" applyProtection="1">
      <alignment vertical="center"/>
    </xf>
    <xf numFmtId="0" fontId="6" fillId="0" borderId="4" xfId="0" applyFont="1" applyFill="1" applyBorder="1" applyAlignment="1" applyProtection="1">
      <alignment vertical="center"/>
    </xf>
    <xf numFmtId="0" fontId="1" fillId="0" borderId="0"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horizontal="left" vertical="center"/>
    </xf>
    <xf numFmtId="0" fontId="3" fillId="0" borderId="9" xfId="0" applyFont="1" applyFill="1" applyBorder="1" applyAlignment="1" applyProtection="1">
      <alignment horizontal="left" vertical="center" wrapText="1"/>
    </xf>
    <xf numFmtId="0" fontId="3" fillId="0" borderId="10" xfId="0" applyFont="1" applyBorder="1" applyAlignment="1" applyProtection="1">
      <alignment horizontal="left" vertical="center"/>
    </xf>
    <xf numFmtId="0" fontId="1" fillId="0" borderId="11" xfId="0" applyFont="1" applyBorder="1" applyAlignment="1" applyProtection="1">
      <alignment horizontal="center" vertical="center"/>
    </xf>
    <xf numFmtId="0" fontId="1" fillId="0" borderId="0" xfId="0" applyFont="1" applyBorder="1" applyAlignment="1" applyProtection="1">
      <alignment horizontal="center"/>
    </xf>
    <xf numFmtId="0" fontId="3" fillId="0" borderId="0" xfId="0" applyFont="1" applyFill="1" applyAlignment="1" applyProtection="1">
      <alignment horizontal="left" wrapText="1"/>
    </xf>
    <xf numFmtId="164" fontId="3" fillId="0" borderId="2" xfId="0" applyNumberFormat="1" applyFont="1" applyFill="1" applyBorder="1" applyAlignment="1" applyProtection="1">
      <alignment horizontal="left" vertical="center"/>
    </xf>
    <xf numFmtId="0" fontId="1" fillId="0" borderId="0" xfId="0" applyFont="1" applyBorder="1" applyAlignment="1" applyProtection="1">
      <alignment horizontal="center" vertical="center" wrapText="1"/>
    </xf>
    <xf numFmtId="164" fontId="3" fillId="0" borderId="0" xfId="0" applyNumberFormat="1" applyFont="1" applyFill="1" applyBorder="1" applyAlignment="1" applyProtection="1">
      <alignment horizontal="left" vertical="center"/>
    </xf>
    <xf numFmtId="164" fontId="3" fillId="0" borderId="0" xfId="0" applyNumberFormat="1" applyFont="1" applyBorder="1" applyAlignment="1" applyProtection="1">
      <alignment horizontal="left" vertical="center"/>
    </xf>
    <xf numFmtId="2" fontId="4" fillId="0" borderId="7" xfId="0" applyNumberFormat="1" applyFont="1" applyBorder="1" applyAlignment="1" applyProtection="1">
      <alignment horizontal="left" vertical="center"/>
    </xf>
    <xf numFmtId="0" fontId="16" fillId="0" borderId="0" xfId="0" applyFont="1" applyAlignment="1" applyProtection="1">
      <alignment horizontal="left"/>
    </xf>
    <xf numFmtId="0" fontId="3" fillId="0" borderId="9" xfId="0" applyFont="1" applyBorder="1" applyAlignment="1" applyProtection="1">
      <alignment horizontal="left"/>
    </xf>
    <xf numFmtId="164" fontId="3" fillId="0" borderId="10" xfId="0" applyNumberFormat="1" applyFont="1" applyBorder="1" applyAlignment="1" applyProtection="1">
      <alignment horizontal="left"/>
    </xf>
    <xf numFmtId="0" fontId="3" fillId="0" borderId="10" xfId="0" applyFont="1" applyBorder="1" applyAlignment="1" applyProtection="1">
      <alignment horizontal="left"/>
    </xf>
    <xf numFmtId="0" fontId="1" fillId="0" borderId="11" xfId="0" applyFont="1" applyBorder="1" applyProtection="1"/>
    <xf numFmtId="0" fontId="1" fillId="0" borderId="0" xfId="0" applyFont="1" applyBorder="1" applyProtection="1"/>
    <xf numFmtId="0" fontId="3" fillId="0" borderId="1" xfId="0" applyFont="1" applyBorder="1" applyAlignment="1" applyProtection="1">
      <alignment horizontal="left" vertical="center"/>
    </xf>
    <xf numFmtId="0" fontId="1" fillId="0" borderId="2" xfId="0" applyFont="1" applyBorder="1" applyAlignment="1" applyProtection="1">
      <alignment vertical="center"/>
    </xf>
    <xf numFmtId="0" fontId="1" fillId="0" borderId="3" xfId="0" applyFont="1" applyBorder="1" applyAlignment="1" applyProtection="1">
      <alignment vertical="center"/>
    </xf>
    <xf numFmtId="0" fontId="3" fillId="0" borderId="4" xfId="0" applyFont="1" applyBorder="1" applyAlignment="1" applyProtection="1">
      <alignment horizontal="left" vertical="center"/>
    </xf>
    <xf numFmtId="0" fontId="1" fillId="0" borderId="5" xfId="0" applyFont="1" applyBorder="1" applyAlignment="1" applyProtection="1">
      <alignment vertical="center"/>
    </xf>
    <xf numFmtId="0" fontId="3" fillId="0" borderId="4" xfId="0" applyFont="1" applyFill="1" applyBorder="1" applyAlignment="1" applyProtection="1">
      <alignment horizontal="left" vertical="center" wrapText="1"/>
    </xf>
    <xf numFmtId="0" fontId="4" fillId="0" borderId="6" xfId="0" applyFont="1" applyBorder="1" applyAlignment="1" applyProtection="1">
      <alignment horizontal="left" vertical="center"/>
    </xf>
    <xf numFmtId="0" fontId="1" fillId="0" borderId="8" xfId="0" applyFont="1" applyBorder="1" applyAlignment="1" applyProtection="1">
      <alignment vertical="center"/>
    </xf>
    <xf numFmtId="0" fontId="1" fillId="0" borderId="3"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Light16"/>
  <colors>
    <mruColors>
      <color rgb="FF0000FF"/>
      <color rgb="FFFFFFCC"/>
      <color rgb="FF0033CC"/>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255815</xdr:colOff>
      <xdr:row>20</xdr:row>
      <xdr:rowOff>54428</xdr:rowOff>
    </xdr:from>
    <xdr:to>
      <xdr:col>1</xdr:col>
      <xdr:colOff>3596550</xdr:colOff>
      <xdr:row>20</xdr:row>
      <xdr:rowOff>1578428</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958" y="4942114"/>
          <a:ext cx="3340735" cy="1524000"/>
        </a:xfrm>
        <a:prstGeom prst="rect">
          <a:avLst/>
        </a:prstGeom>
        <a:noFill/>
      </xdr:spPr>
    </xdr:pic>
    <xdr:clientData/>
  </xdr:twoCellAnchor>
  <xdr:twoCellAnchor>
    <xdr:from>
      <xdr:col>1</xdr:col>
      <xdr:colOff>315686</xdr:colOff>
      <xdr:row>24</xdr:row>
      <xdr:rowOff>43545</xdr:rowOff>
    </xdr:from>
    <xdr:to>
      <xdr:col>1</xdr:col>
      <xdr:colOff>1861657</xdr:colOff>
      <xdr:row>24</xdr:row>
      <xdr:rowOff>424543</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8829" y="7353302"/>
          <a:ext cx="1545971" cy="38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283028</xdr:colOff>
      <xdr:row>28</xdr:row>
      <xdr:rowOff>81643</xdr:rowOff>
    </xdr:from>
    <xdr:to>
      <xdr:col>1</xdr:col>
      <xdr:colOff>3026228</xdr:colOff>
      <xdr:row>55</xdr:row>
      <xdr:rowOff>48455</xdr:rowOff>
    </xdr:to>
    <xdr:pic>
      <xdr:nvPicPr>
        <xdr:cNvPr id="5" name="Picture 4"/>
        <xdr:cNvPicPr>
          <a:picLocks noChangeAspect="1"/>
        </xdr:cNvPicPr>
      </xdr:nvPicPr>
      <xdr:blipFill>
        <a:blip xmlns:r="http://schemas.openxmlformats.org/officeDocument/2006/relationships" r:embed="rId3"/>
        <a:stretch>
          <a:fillRect/>
        </a:stretch>
      </xdr:blipFill>
      <xdr:spPr>
        <a:xfrm>
          <a:off x="936171" y="8577943"/>
          <a:ext cx="2743200" cy="4904258"/>
        </a:xfrm>
        <a:prstGeom prst="rect">
          <a:avLst/>
        </a:prstGeom>
      </xdr:spPr>
    </xdr:pic>
    <xdr:clientData/>
  </xdr:twoCellAnchor>
  <xdr:twoCellAnchor editAs="oneCell">
    <xdr:from>
      <xdr:col>1</xdr:col>
      <xdr:colOff>272143</xdr:colOff>
      <xdr:row>54</xdr:row>
      <xdr:rowOff>114299</xdr:rowOff>
    </xdr:from>
    <xdr:to>
      <xdr:col>1</xdr:col>
      <xdr:colOff>3015343</xdr:colOff>
      <xdr:row>83</xdr:row>
      <xdr:rowOff>157719</xdr:rowOff>
    </xdr:to>
    <xdr:pic>
      <xdr:nvPicPr>
        <xdr:cNvPr id="6" name="Picture 5"/>
        <xdr:cNvPicPr>
          <a:picLocks noChangeAspect="1"/>
        </xdr:cNvPicPr>
      </xdr:nvPicPr>
      <xdr:blipFill>
        <a:blip xmlns:r="http://schemas.openxmlformats.org/officeDocument/2006/relationships" r:embed="rId4"/>
        <a:stretch>
          <a:fillRect/>
        </a:stretch>
      </xdr:blipFill>
      <xdr:spPr>
        <a:xfrm>
          <a:off x="925286" y="13422085"/>
          <a:ext cx="2743200" cy="5344596"/>
        </a:xfrm>
        <a:prstGeom prst="rect">
          <a:avLst/>
        </a:prstGeom>
      </xdr:spPr>
    </xdr:pic>
    <xdr:clientData/>
  </xdr:twoCellAnchor>
  <xdr:twoCellAnchor editAs="oneCell">
    <xdr:from>
      <xdr:col>1</xdr:col>
      <xdr:colOff>4441372</xdr:colOff>
      <xdr:row>28</xdr:row>
      <xdr:rowOff>157843</xdr:rowOff>
    </xdr:from>
    <xdr:to>
      <xdr:col>1</xdr:col>
      <xdr:colOff>7184572</xdr:colOff>
      <xdr:row>39</xdr:row>
      <xdr:rowOff>34177</xdr:rowOff>
    </xdr:to>
    <xdr:pic>
      <xdr:nvPicPr>
        <xdr:cNvPr id="7" name="Picture 6"/>
        <xdr:cNvPicPr>
          <a:picLocks noChangeAspect="1"/>
        </xdr:cNvPicPr>
      </xdr:nvPicPr>
      <xdr:blipFill>
        <a:blip xmlns:r="http://schemas.openxmlformats.org/officeDocument/2006/relationships" r:embed="rId5"/>
        <a:stretch>
          <a:fillRect/>
        </a:stretch>
      </xdr:blipFill>
      <xdr:spPr>
        <a:xfrm>
          <a:off x="5094515" y="8654143"/>
          <a:ext cx="2743200" cy="1887124"/>
        </a:xfrm>
        <a:prstGeom prst="rect">
          <a:avLst/>
        </a:prstGeom>
      </xdr:spPr>
    </xdr:pic>
    <xdr:clientData/>
  </xdr:twoCellAnchor>
  <xdr:twoCellAnchor editAs="oneCell">
    <xdr:from>
      <xdr:col>1</xdr:col>
      <xdr:colOff>4474027</xdr:colOff>
      <xdr:row>38</xdr:row>
      <xdr:rowOff>136070</xdr:rowOff>
    </xdr:from>
    <xdr:to>
      <xdr:col>1</xdr:col>
      <xdr:colOff>7217227</xdr:colOff>
      <xdr:row>61</xdr:row>
      <xdr:rowOff>15559</xdr:rowOff>
    </xdr:to>
    <xdr:pic>
      <xdr:nvPicPr>
        <xdr:cNvPr id="8" name="Picture 7"/>
        <xdr:cNvPicPr>
          <a:picLocks noChangeAspect="1"/>
        </xdr:cNvPicPr>
      </xdr:nvPicPr>
      <xdr:blipFill>
        <a:blip xmlns:r="http://schemas.openxmlformats.org/officeDocument/2006/relationships" r:embed="rId6"/>
        <a:stretch>
          <a:fillRect/>
        </a:stretch>
      </xdr:blipFill>
      <xdr:spPr>
        <a:xfrm>
          <a:off x="5127170" y="10482941"/>
          <a:ext cx="2743200" cy="4085742"/>
        </a:xfrm>
        <a:prstGeom prst="rect">
          <a:avLst/>
        </a:prstGeom>
      </xdr:spPr>
    </xdr:pic>
    <xdr:clientData/>
  </xdr:twoCellAnchor>
  <xdr:twoCellAnchor editAs="oneCell">
    <xdr:from>
      <xdr:col>1</xdr:col>
      <xdr:colOff>4528456</xdr:colOff>
      <xdr:row>60</xdr:row>
      <xdr:rowOff>157843</xdr:rowOff>
    </xdr:from>
    <xdr:to>
      <xdr:col>1</xdr:col>
      <xdr:colOff>7271656</xdr:colOff>
      <xdr:row>78</xdr:row>
      <xdr:rowOff>7802</xdr:rowOff>
    </xdr:to>
    <xdr:pic>
      <xdr:nvPicPr>
        <xdr:cNvPr id="9" name="Picture 8"/>
        <xdr:cNvPicPr>
          <a:picLocks noChangeAspect="1"/>
        </xdr:cNvPicPr>
      </xdr:nvPicPr>
      <xdr:blipFill>
        <a:blip xmlns:r="http://schemas.openxmlformats.org/officeDocument/2006/relationships" r:embed="rId7"/>
        <a:stretch>
          <a:fillRect/>
        </a:stretch>
      </xdr:blipFill>
      <xdr:spPr>
        <a:xfrm>
          <a:off x="5181599" y="14575972"/>
          <a:ext cx="2743200" cy="3142211"/>
        </a:xfrm>
        <a:prstGeom prst="rect">
          <a:avLst/>
        </a:prstGeom>
      </xdr:spPr>
    </xdr:pic>
    <xdr:clientData/>
  </xdr:twoCellAnchor>
  <xdr:twoCellAnchor editAs="oneCell">
    <xdr:from>
      <xdr:col>1</xdr:col>
      <xdr:colOff>227839</xdr:colOff>
      <xdr:row>12</xdr:row>
      <xdr:rowOff>8437</xdr:rowOff>
    </xdr:from>
    <xdr:to>
      <xdr:col>1</xdr:col>
      <xdr:colOff>2767840</xdr:colOff>
      <xdr:row>12</xdr:row>
      <xdr:rowOff>535913</xdr:rowOff>
    </xdr:to>
    <xdr:pic>
      <xdr:nvPicPr>
        <xdr:cNvPr id="10" name="Picture 9"/>
        <xdr:cNvPicPr>
          <a:picLocks noChangeAspect="1"/>
        </xdr:cNvPicPr>
      </xdr:nvPicPr>
      <xdr:blipFill>
        <a:blip xmlns:r="http://schemas.openxmlformats.org/officeDocument/2006/relationships" r:embed="rId8"/>
        <a:stretch>
          <a:fillRect/>
        </a:stretch>
      </xdr:blipFill>
      <xdr:spPr>
        <a:xfrm>
          <a:off x="881826" y="3210863"/>
          <a:ext cx="2540001" cy="527476"/>
        </a:xfrm>
        <a:prstGeom prst="rect">
          <a:avLst/>
        </a:prstGeom>
      </xdr:spPr>
    </xdr:pic>
    <xdr:clientData/>
  </xdr:twoCellAnchor>
  <xdr:twoCellAnchor editAs="oneCell">
    <xdr:from>
      <xdr:col>1</xdr:col>
      <xdr:colOff>252870</xdr:colOff>
      <xdr:row>85</xdr:row>
      <xdr:rowOff>95608</xdr:rowOff>
    </xdr:from>
    <xdr:to>
      <xdr:col>1</xdr:col>
      <xdr:colOff>3046354</xdr:colOff>
      <xdr:row>110</xdr:row>
      <xdr:rowOff>88097</xdr:rowOff>
    </xdr:to>
    <xdr:pic>
      <xdr:nvPicPr>
        <xdr:cNvPr id="2" name="Picture 1"/>
        <xdr:cNvPicPr>
          <a:picLocks noChangeAspect="1"/>
        </xdr:cNvPicPr>
      </xdr:nvPicPr>
      <xdr:blipFill>
        <a:blip xmlns:r="http://schemas.openxmlformats.org/officeDocument/2006/relationships" r:embed="rId9"/>
        <a:stretch>
          <a:fillRect/>
        </a:stretch>
      </xdr:blipFill>
      <xdr:spPr>
        <a:xfrm>
          <a:off x="904747" y="19246871"/>
          <a:ext cx="2793484" cy="4524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384882</xdr:colOff>
      <xdr:row>16</xdr:row>
      <xdr:rowOff>157868</xdr:rowOff>
    </xdr:from>
    <xdr:to>
      <xdr:col>11</xdr:col>
      <xdr:colOff>538802</xdr:colOff>
      <xdr:row>21</xdr:row>
      <xdr:rowOff>35529</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4392" y="3143664"/>
          <a:ext cx="3419635" cy="1463863"/>
        </a:xfrm>
        <a:prstGeom prst="rect">
          <a:avLst/>
        </a:prstGeom>
        <a:ln w="0">
          <a:solidFill>
            <a:srgbClr val="0000FF"/>
          </a:solidFill>
        </a:ln>
      </xdr:spPr>
    </xdr:pic>
    <xdr:clientData/>
  </xdr:twoCellAnchor>
  <xdr:twoCellAnchor editAs="oneCell">
    <xdr:from>
      <xdr:col>6</xdr:col>
      <xdr:colOff>370049</xdr:colOff>
      <xdr:row>3</xdr:row>
      <xdr:rowOff>113402</xdr:rowOff>
    </xdr:from>
    <xdr:to>
      <xdr:col>11</xdr:col>
      <xdr:colOff>527570</xdr:colOff>
      <xdr:row>14</xdr:row>
      <xdr:rowOff>208214</xdr:rowOff>
    </xdr:to>
    <xdr:pic>
      <xdr:nvPicPr>
        <xdr:cNvPr id="5" name="Picture 4"/>
        <xdr:cNvPicPr>
          <a:picLocks noChangeAspect="1"/>
        </xdr:cNvPicPr>
      </xdr:nvPicPr>
      <xdr:blipFill>
        <a:blip xmlns:r="http://schemas.openxmlformats.org/officeDocument/2006/relationships" r:embed="rId2"/>
        <a:stretch>
          <a:fillRect/>
        </a:stretch>
      </xdr:blipFill>
      <xdr:spPr>
        <a:xfrm>
          <a:off x="7129559" y="668055"/>
          <a:ext cx="3423236" cy="2124551"/>
        </a:xfrm>
        <a:prstGeom prst="rect">
          <a:avLst/>
        </a:prstGeom>
        <a:ln w="3175">
          <a:solidFill>
            <a:srgbClr val="0000FF"/>
          </a:solidFill>
        </a:ln>
      </xdr:spPr>
    </xdr:pic>
    <xdr:clientData/>
  </xdr:twoCellAnchor>
  <xdr:twoCellAnchor editAs="oneCell">
    <xdr:from>
      <xdr:col>12</xdr:col>
      <xdr:colOff>141603</xdr:colOff>
      <xdr:row>3</xdr:row>
      <xdr:rowOff>114171</xdr:rowOff>
    </xdr:from>
    <xdr:to>
      <xdr:col>20</xdr:col>
      <xdr:colOff>44188</xdr:colOff>
      <xdr:row>14</xdr:row>
      <xdr:rowOff>205993</xdr:rowOff>
    </xdr:to>
    <xdr:pic>
      <xdr:nvPicPr>
        <xdr:cNvPr id="6" name="Picture 5"/>
        <xdr:cNvPicPr>
          <a:picLocks noChangeAspect="1"/>
        </xdr:cNvPicPr>
      </xdr:nvPicPr>
      <xdr:blipFill>
        <a:blip xmlns:r="http://schemas.openxmlformats.org/officeDocument/2006/relationships" r:embed="rId3"/>
        <a:stretch>
          <a:fillRect/>
        </a:stretch>
      </xdr:blipFill>
      <xdr:spPr>
        <a:xfrm>
          <a:off x="10819971" y="668824"/>
          <a:ext cx="5127727" cy="2121561"/>
        </a:xfrm>
        <a:prstGeom prst="rect">
          <a:avLst/>
        </a:prstGeom>
        <a:ln w="3175">
          <a:solidFill>
            <a:srgbClr val="0000FF"/>
          </a:solidFill>
        </a:ln>
      </xdr:spPr>
    </xdr:pic>
    <xdr:clientData/>
  </xdr:twoCellAnchor>
  <xdr:twoCellAnchor editAs="oneCell">
    <xdr:from>
      <xdr:col>20</xdr:col>
      <xdr:colOff>327156</xdr:colOff>
      <xdr:row>3</xdr:row>
      <xdr:rowOff>81431</xdr:rowOff>
    </xdr:from>
    <xdr:to>
      <xdr:col>31</xdr:col>
      <xdr:colOff>260132</xdr:colOff>
      <xdr:row>14</xdr:row>
      <xdr:rowOff>190172</xdr:rowOff>
    </xdr:to>
    <xdr:pic>
      <xdr:nvPicPr>
        <xdr:cNvPr id="9" name="Picture 8"/>
        <xdr:cNvPicPr>
          <a:picLocks noChangeAspect="1"/>
        </xdr:cNvPicPr>
      </xdr:nvPicPr>
      <xdr:blipFill>
        <a:blip xmlns:r="http://schemas.openxmlformats.org/officeDocument/2006/relationships" r:embed="rId4"/>
        <a:stretch>
          <a:fillRect/>
        </a:stretch>
      </xdr:blipFill>
      <xdr:spPr>
        <a:xfrm>
          <a:off x="16230666" y="636084"/>
          <a:ext cx="7117548" cy="2138480"/>
        </a:xfrm>
        <a:prstGeom prst="rect">
          <a:avLst/>
        </a:prstGeom>
        <a:ln w="3175">
          <a:solidFill>
            <a:srgbClr val="0000FF"/>
          </a:solidFill>
        </a:ln>
      </xdr:spPr>
    </xdr:pic>
    <xdr:clientData/>
  </xdr:twoCellAnchor>
  <xdr:twoCellAnchor editAs="oneCell">
    <xdr:from>
      <xdr:col>13</xdr:col>
      <xdr:colOff>566163</xdr:colOff>
      <xdr:row>16</xdr:row>
      <xdr:rowOff>155103</xdr:rowOff>
    </xdr:from>
    <xdr:to>
      <xdr:col>18</xdr:col>
      <xdr:colOff>409407</xdr:colOff>
      <xdr:row>21</xdr:row>
      <xdr:rowOff>35332</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1897673" y="3140899"/>
          <a:ext cx="3108959" cy="1466431"/>
        </a:xfrm>
        <a:prstGeom prst="rect">
          <a:avLst/>
        </a:prstGeom>
        <a:ln w="3175">
          <a:solidFill>
            <a:srgbClr val="0000FF"/>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5"/>
  <sheetViews>
    <sheetView showGridLines="0" zoomScale="99" zoomScaleNormal="99" workbookViewId="0">
      <selection activeCell="B17" sqref="B17"/>
    </sheetView>
  </sheetViews>
  <sheetFormatPr defaultRowHeight="15" x14ac:dyDescent="0.25"/>
  <cols>
    <col min="2" max="2" width="194.5703125" style="2" customWidth="1"/>
  </cols>
  <sheetData>
    <row r="1" spans="2:2" ht="15.75" x14ac:dyDescent="0.25">
      <c r="B1" s="1" t="s">
        <v>66</v>
      </c>
    </row>
    <row r="2" spans="2:2" ht="70.5" x14ac:dyDescent="0.25">
      <c r="B2" s="3" t="s">
        <v>36</v>
      </c>
    </row>
    <row r="4" spans="2:2" ht="15.75" x14ac:dyDescent="0.25">
      <c r="B4" s="1" t="s">
        <v>22</v>
      </c>
    </row>
    <row r="5" spans="2:2" ht="15.75" x14ac:dyDescent="0.25">
      <c r="B5" s="4" t="s">
        <v>53</v>
      </c>
    </row>
    <row r="6" spans="2:2" ht="15.75" x14ac:dyDescent="0.25">
      <c r="B6" s="4" t="s">
        <v>58</v>
      </c>
    </row>
    <row r="7" spans="2:2" ht="15.75" x14ac:dyDescent="0.25">
      <c r="B7" s="4" t="s">
        <v>23</v>
      </c>
    </row>
    <row r="8" spans="2:2" ht="15.75" x14ac:dyDescent="0.25">
      <c r="B8" s="4" t="s">
        <v>24</v>
      </c>
    </row>
    <row r="9" spans="2:2" ht="15.75" x14ac:dyDescent="0.25">
      <c r="B9" s="4" t="s">
        <v>60</v>
      </c>
    </row>
    <row r="10" spans="2:2" ht="15.75" x14ac:dyDescent="0.25">
      <c r="B10" s="4" t="s">
        <v>25</v>
      </c>
    </row>
    <row r="11" spans="2:2" ht="15.75" x14ac:dyDescent="0.25">
      <c r="B11" s="4" t="s">
        <v>41</v>
      </c>
    </row>
    <row r="12" spans="2:2" ht="18.75" x14ac:dyDescent="0.25">
      <c r="B12" s="4" t="s">
        <v>42</v>
      </c>
    </row>
    <row r="13" spans="2:2" ht="44.25" customHeight="1" x14ac:dyDescent="0.25">
      <c r="B13" s="4" t="s">
        <v>26</v>
      </c>
    </row>
    <row r="14" spans="2:2" ht="15.75" x14ac:dyDescent="0.25">
      <c r="B14" s="4" t="s">
        <v>28</v>
      </c>
    </row>
    <row r="15" spans="2:2" ht="18.75" x14ac:dyDescent="0.25">
      <c r="B15" s="6" t="s">
        <v>29</v>
      </c>
    </row>
    <row r="16" spans="2:2" ht="18.75" x14ac:dyDescent="0.25">
      <c r="B16" s="6" t="s">
        <v>30</v>
      </c>
    </row>
    <row r="17" spans="2:2" ht="18.75" x14ac:dyDescent="0.25">
      <c r="B17" s="6" t="s">
        <v>31</v>
      </c>
    </row>
    <row r="18" spans="2:2" ht="20.25" x14ac:dyDescent="0.25">
      <c r="B18" s="7" t="s">
        <v>32</v>
      </c>
    </row>
    <row r="19" spans="2:2" ht="18.75" x14ac:dyDescent="0.25">
      <c r="B19" s="7" t="s">
        <v>39</v>
      </c>
    </row>
    <row r="20" spans="2:2" ht="18.75" x14ac:dyDescent="0.25">
      <c r="B20" s="7" t="s">
        <v>37</v>
      </c>
    </row>
    <row r="21" spans="2:2" ht="129.4" customHeight="1" x14ac:dyDescent="0.25"/>
    <row r="22" spans="2:2" ht="18.75" x14ac:dyDescent="0.25">
      <c r="B22" s="7" t="s">
        <v>33</v>
      </c>
    </row>
    <row r="23" spans="2:2" ht="19.899999999999999" customHeight="1" x14ac:dyDescent="0.25">
      <c r="B23" s="7" t="s">
        <v>63</v>
      </c>
    </row>
    <row r="24" spans="2:2" ht="15.75" x14ac:dyDescent="0.25">
      <c r="B24" s="7" t="s">
        <v>34</v>
      </c>
    </row>
    <row r="25" spans="2:2" ht="34.700000000000003" customHeight="1" x14ac:dyDescent="0.25">
      <c r="B25" s="5" t="s">
        <v>27</v>
      </c>
    </row>
    <row r="26" spans="2:2" ht="18.75" x14ac:dyDescent="0.25">
      <c r="B26" s="4" t="s">
        <v>35</v>
      </c>
    </row>
    <row r="27" spans="2:2" ht="15.75" x14ac:dyDescent="0.25">
      <c r="B27" s="4" t="s">
        <v>59</v>
      </c>
    </row>
    <row r="28" spans="2:2" ht="15.75" x14ac:dyDescent="0.25">
      <c r="B28" s="4" t="s">
        <v>44</v>
      </c>
    </row>
    <row r="85" spans="2:2" ht="15.75" x14ac:dyDescent="0.25">
      <c r="B85" s="4" t="s">
        <v>43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4"/>
  <sheetViews>
    <sheetView showGridLines="0" tabSelected="1" topLeftCell="B1" zoomScale="86" zoomScaleNormal="86" workbookViewId="0">
      <selection activeCell="B11" sqref="B11"/>
    </sheetView>
  </sheetViews>
  <sheetFormatPr defaultColWidth="9.28515625" defaultRowHeight="15" x14ac:dyDescent="0.25"/>
  <cols>
    <col min="1" max="1" width="9.28515625" style="22"/>
    <col min="2" max="2" width="51.42578125" style="22" customWidth="1"/>
    <col min="3" max="4" width="9.28515625" style="22"/>
    <col min="5" max="5" width="11.140625" style="22" bestFit="1" customWidth="1"/>
    <col min="6" max="6" width="5.28515625" style="22" customWidth="1"/>
    <col min="7" max="7" width="9.28515625" style="22" customWidth="1"/>
    <col min="8" max="16384" width="9.28515625" style="22"/>
  </cols>
  <sheetData>
    <row r="1" spans="2:26" x14ac:dyDescent="0.25">
      <c r="B1" s="21" t="s">
        <v>69</v>
      </c>
    </row>
    <row r="2" spans="2:26" x14ac:dyDescent="0.25">
      <c r="B2" s="23" t="s">
        <v>64</v>
      </c>
      <c r="C2" s="17" t="s">
        <v>65</v>
      </c>
    </row>
    <row r="3" spans="2:26" x14ac:dyDescent="0.25">
      <c r="B3" s="23" t="s">
        <v>67</v>
      </c>
      <c r="C3" s="8" t="s">
        <v>65</v>
      </c>
    </row>
    <row r="4" spans="2:26" x14ac:dyDescent="0.25">
      <c r="B4" s="21" t="s">
        <v>68</v>
      </c>
      <c r="C4" s="18" t="s">
        <v>65</v>
      </c>
    </row>
    <row r="5" spans="2:26" x14ac:dyDescent="0.25">
      <c r="B5" s="21" t="s">
        <v>38</v>
      </c>
      <c r="C5" s="19" t="s">
        <v>9</v>
      </c>
    </row>
    <row r="6" spans="2:26" x14ac:dyDescent="0.25">
      <c r="B6" s="24"/>
      <c r="C6" s="20"/>
    </row>
    <row r="7" spans="2:26" x14ac:dyDescent="0.25">
      <c r="B7" s="25" t="s">
        <v>1</v>
      </c>
      <c r="C7" s="20"/>
    </row>
    <row r="8" spans="2:26" ht="14.65" customHeight="1" x14ac:dyDescent="0.25">
      <c r="B8" s="26" t="s">
        <v>47</v>
      </c>
      <c r="C8" s="10">
        <v>-370.31299999999999</v>
      </c>
      <c r="D8" s="27" t="s">
        <v>0</v>
      </c>
      <c r="E8" s="62" t="s">
        <v>14</v>
      </c>
      <c r="F8" s="28"/>
    </row>
    <row r="9" spans="2:26" ht="14.65" customHeight="1" x14ac:dyDescent="0.25">
      <c r="B9" s="29" t="s">
        <v>46</v>
      </c>
      <c r="C9" s="9">
        <f>-317.5</f>
        <v>-317.5</v>
      </c>
      <c r="D9" s="30" t="s">
        <v>0</v>
      </c>
      <c r="E9" s="63"/>
      <c r="F9" s="28"/>
    </row>
    <row r="10" spans="2:26" ht="14.65" customHeight="1" x14ac:dyDescent="0.25">
      <c r="B10" s="29" t="s">
        <v>45</v>
      </c>
      <c r="C10" s="9">
        <v>20.3</v>
      </c>
      <c r="D10" s="30" t="s">
        <v>0</v>
      </c>
      <c r="E10" s="63"/>
      <c r="F10" s="28"/>
    </row>
    <row r="11" spans="2:26" ht="14.65" customHeight="1" x14ac:dyDescent="0.25">
      <c r="B11" s="31" t="s">
        <v>12</v>
      </c>
      <c r="C11" s="11">
        <v>1.07</v>
      </c>
      <c r="D11" s="32"/>
      <c r="E11" s="64"/>
      <c r="F11" s="28"/>
    </row>
    <row r="12" spans="2:26" ht="14.65" customHeight="1" x14ac:dyDescent="0.25">
      <c r="B12" s="33" t="s">
        <v>11</v>
      </c>
      <c r="C12" s="9">
        <v>391.7</v>
      </c>
      <c r="D12" s="30" t="s">
        <v>0</v>
      </c>
      <c r="E12" s="62" t="s">
        <v>15</v>
      </c>
      <c r="F12" s="28"/>
    </row>
    <row r="13" spans="2:26" ht="14.65" customHeight="1" x14ac:dyDescent="0.25">
      <c r="B13" s="34" t="s">
        <v>10</v>
      </c>
      <c r="C13" s="12">
        <v>1.155</v>
      </c>
      <c r="D13" s="35"/>
      <c r="E13" s="63"/>
      <c r="F13" s="28"/>
    </row>
    <row r="14" spans="2:26" ht="14.65" customHeight="1" x14ac:dyDescent="0.25">
      <c r="B14" s="36" t="s">
        <v>13</v>
      </c>
      <c r="C14" s="13">
        <v>164.1</v>
      </c>
      <c r="D14" s="37" t="s">
        <v>0</v>
      </c>
      <c r="E14" s="64"/>
      <c r="F14" s="28"/>
    </row>
    <row r="15" spans="2:26" ht="21.4" customHeight="1" x14ac:dyDescent="0.25">
      <c r="B15" s="38" t="s">
        <v>19</v>
      </c>
      <c r="C15" s="14">
        <v>-176.79</v>
      </c>
      <c r="D15" s="39" t="s">
        <v>0</v>
      </c>
      <c r="E15" s="40" t="s">
        <v>18</v>
      </c>
      <c r="F15" s="41"/>
    </row>
    <row r="16" spans="2:26" ht="17.25" x14ac:dyDescent="0.3">
      <c r="B16" s="42"/>
      <c r="C16" s="24"/>
      <c r="D16" s="24"/>
      <c r="I16" s="25" t="s">
        <v>54</v>
      </c>
      <c r="P16" s="25" t="s">
        <v>55</v>
      </c>
      <c r="Z16" s="25" t="s">
        <v>56</v>
      </c>
    </row>
    <row r="17" spans="2:17" x14ac:dyDescent="0.25">
      <c r="B17" s="21" t="s">
        <v>16</v>
      </c>
      <c r="C17" s="24"/>
      <c r="D17" s="24"/>
    </row>
    <row r="18" spans="2:17" ht="39.75" x14ac:dyDescent="0.25">
      <c r="B18" s="26" t="s">
        <v>48</v>
      </c>
      <c r="C18" s="43">
        <f>MIN(C8:C9)</f>
        <v>-370.31299999999999</v>
      </c>
      <c r="D18" s="27" t="s">
        <v>0</v>
      </c>
      <c r="E18" s="65" t="s">
        <v>21</v>
      </c>
      <c r="F18" s="44"/>
    </row>
    <row r="19" spans="2:17" ht="27.95" customHeight="1" x14ac:dyDescent="0.25">
      <c r="B19" s="29" t="s">
        <v>49</v>
      </c>
      <c r="C19" s="45">
        <f>MAX(C8:C9)</f>
        <v>-317.5</v>
      </c>
      <c r="D19" s="30" t="s">
        <v>0</v>
      </c>
      <c r="E19" s="66"/>
      <c r="F19" s="44"/>
    </row>
    <row r="20" spans="2:17" ht="27.95" customHeight="1" x14ac:dyDescent="0.25">
      <c r="B20" s="29" t="s">
        <v>50</v>
      </c>
      <c r="C20" s="45">
        <f>C10</f>
        <v>20.3</v>
      </c>
      <c r="D20" s="30" t="s">
        <v>0</v>
      </c>
      <c r="E20" s="66"/>
      <c r="F20" s="44"/>
    </row>
    <row r="21" spans="2:17" x14ac:dyDescent="0.25">
      <c r="B21" s="34" t="s">
        <v>8</v>
      </c>
      <c r="C21" s="46">
        <f>IF(C19&gt;0,C18,C18+C19)</f>
        <v>-687.81299999999999</v>
      </c>
      <c r="D21" s="30" t="s">
        <v>0</v>
      </c>
      <c r="E21" s="66"/>
      <c r="F21" s="44"/>
    </row>
    <row r="22" spans="2:17" x14ac:dyDescent="0.25">
      <c r="B22" s="31" t="s">
        <v>17</v>
      </c>
      <c r="C22" s="47">
        <f>IF(C18*C21=0,"Cells C18 and C21 shall not be zero; Check",3-2/3*(C19/C18)-8/3*(C20/(C21)))</f>
        <v>2.5071150232892139</v>
      </c>
      <c r="D22" s="32"/>
      <c r="E22" s="67"/>
      <c r="F22" s="44"/>
    </row>
    <row r="23" spans="2:17" ht="17.25" x14ac:dyDescent="0.3">
      <c r="G23" s="25" t="s">
        <v>61</v>
      </c>
      <c r="N23" s="25" t="s">
        <v>57</v>
      </c>
    </row>
    <row r="24" spans="2:17" ht="16.5" x14ac:dyDescent="0.3">
      <c r="B24" s="21" t="s">
        <v>7</v>
      </c>
      <c r="G24" s="48" t="s">
        <v>62</v>
      </c>
      <c r="N24" s="48" t="s">
        <v>62</v>
      </c>
      <c r="Q24" s="25"/>
    </row>
    <row r="25" spans="2:17" x14ac:dyDescent="0.25">
      <c r="B25" s="49" t="s">
        <v>6</v>
      </c>
      <c r="C25" s="50">
        <f>MIN(C22/C11*C14,C13*C12)</f>
        <v>384.50240684276633</v>
      </c>
      <c r="D25" s="51" t="s">
        <v>0</v>
      </c>
      <c r="E25" s="52"/>
      <c r="F25" s="53"/>
    </row>
    <row r="27" spans="2:17" x14ac:dyDescent="0.25">
      <c r="B27" s="21" t="s">
        <v>20</v>
      </c>
      <c r="C27" s="23"/>
    </row>
    <row r="28" spans="2:17" x14ac:dyDescent="0.25">
      <c r="B28" s="54" t="s">
        <v>2</v>
      </c>
      <c r="C28" s="15">
        <v>1</v>
      </c>
      <c r="D28" s="55"/>
      <c r="E28" s="56"/>
      <c r="F28" s="53"/>
    </row>
    <row r="29" spans="2:17" x14ac:dyDescent="0.25">
      <c r="B29" s="57" t="s">
        <v>3</v>
      </c>
      <c r="C29" s="16">
        <v>1</v>
      </c>
      <c r="D29" s="35"/>
      <c r="E29" s="58"/>
      <c r="F29" s="53"/>
    </row>
    <row r="30" spans="2:17" ht="13.7" customHeight="1" x14ac:dyDescent="0.25">
      <c r="B30" s="57" t="s">
        <v>4</v>
      </c>
      <c r="C30" s="16">
        <v>1</v>
      </c>
      <c r="D30" s="35"/>
      <c r="E30" s="58"/>
      <c r="F30" s="53"/>
    </row>
    <row r="31" spans="2:17" ht="13.7" customHeight="1" x14ac:dyDescent="0.25">
      <c r="B31" s="57" t="s">
        <v>40</v>
      </c>
      <c r="C31" s="16">
        <v>0.85</v>
      </c>
      <c r="D31" s="35"/>
      <c r="E31" s="58"/>
      <c r="F31" s="53"/>
    </row>
    <row r="32" spans="2:17" x14ac:dyDescent="0.25">
      <c r="B32" s="33" t="s">
        <v>52</v>
      </c>
      <c r="C32" s="16">
        <v>1.75</v>
      </c>
      <c r="D32" s="35"/>
      <c r="E32" s="58"/>
      <c r="F32" s="53"/>
    </row>
    <row r="33" spans="2:6" x14ac:dyDescent="0.25">
      <c r="B33" s="59" t="s">
        <v>51</v>
      </c>
      <c r="C33" s="45">
        <f>C18-C15*C32</f>
        <v>-60.930499999999995</v>
      </c>
      <c r="D33" s="30" t="s">
        <v>0</v>
      </c>
      <c r="E33" s="58"/>
      <c r="F33" s="53"/>
    </row>
    <row r="34" spans="2:6" x14ac:dyDescent="0.25">
      <c r="B34" s="60" t="s">
        <v>5</v>
      </c>
      <c r="C34" s="47">
        <f>(C28*MAX(C29*C30,C31)*C25-ABS(C33))/(ABS(C15)*C32)</f>
        <v>1.0458636375450012</v>
      </c>
      <c r="D34" s="32"/>
      <c r="E34" s="61"/>
      <c r="F34" s="53"/>
    </row>
  </sheetData>
  <sheetProtection sheet="1" objects="1" scenarios="1"/>
  <mergeCells count="3">
    <mergeCell ref="E8:E11"/>
    <mergeCell ref="E12:E14"/>
    <mergeCell ref="E18:E2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ffectiveDate xmlns="e7db959a-b9e4-430a-a7a4-67f06908b7e1" xsi:nil="true"/>
    <IconOverlay xmlns="http://schemas.microsoft.com/sharepoint/v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983F12EF25AE42A0C1EB12C621664F" ma:contentTypeVersion="3" ma:contentTypeDescription="Create a new document." ma:contentTypeScope="" ma:versionID="15f3e837ffc7379c1afea1498dd0f55c">
  <xsd:schema xmlns:xsd="http://www.w3.org/2001/XMLSchema" xmlns:xs="http://www.w3.org/2001/XMLSchema" xmlns:p="http://schemas.microsoft.com/office/2006/metadata/properties" xmlns:ns3="e7db959a-b9e4-430a-a7a4-67f06908b7e1" xmlns:ns4="http://schemas.microsoft.com/sharepoint/v4" targetNamespace="http://schemas.microsoft.com/office/2006/metadata/properties" ma:root="true" ma:fieldsID="cf300916b2f309d85693ea18bacfc3ae" ns3:_="" ns4:_="">
    <xsd:import namespace="e7db959a-b9e4-430a-a7a4-67f06908b7e1"/>
    <xsd:import namespace="http://schemas.microsoft.com/sharepoint/v4"/>
    <xsd:element name="properties">
      <xsd:complexType>
        <xsd:sequence>
          <xsd:element name="documentManagement">
            <xsd:complexType>
              <xsd:all>
                <xsd:element ref="ns3:EffectiveDate"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b959a-b9e4-430a-a7a4-67f06908b7e1" elementFormDefault="qualified">
    <xsd:import namespace="http://schemas.microsoft.com/office/2006/documentManagement/types"/>
    <xsd:import namespace="http://schemas.microsoft.com/office/infopath/2007/PartnerControls"/>
    <xsd:element name="EffectiveDate" ma:index="9" nillable="true" ma:displayName="Effective Date" ma:format="DateOnly" ma:internalName="Effectiv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Description"/>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237DD2-B46F-4A1A-AE14-80CDA54FBB3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e7db959a-b9e4-430a-a7a4-67f06908b7e1"/>
    <ds:schemaRef ds:uri="http://purl.org/dc/elements/1.1/"/>
    <ds:schemaRef ds:uri="http://schemas.microsoft.com/office/2006/metadata/properties"/>
    <ds:schemaRef ds:uri="http://schemas.microsoft.com/sharepoint/v4"/>
    <ds:schemaRef ds:uri="http://www.w3.org/XML/1998/namespace"/>
  </ds:schemaRefs>
</ds:datastoreItem>
</file>

<file path=customXml/itemProps2.xml><?xml version="1.0" encoding="utf-8"?>
<ds:datastoreItem xmlns:ds="http://schemas.openxmlformats.org/officeDocument/2006/customXml" ds:itemID="{41AD2A99-CED9-4D99-AA3D-121ABB34C19E}">
  <ds:schemaRefs>
    <ds:schemaRef ds:uri="http://schemas.microsoft.com/sharepoint/v3/contenttype/forms"/>
  </ds:schemaRefs>
</ds:datastoreItem>
</file>

<file path=customXml/itemProps3.xml><?xml version="1.0" encoding="utf-8"?>
<ds:datastoreItem xmlns:ds="http://schemas.openxmlformats.org/officeDocument/2006/customXml" ds:itemID="{EFE5A34E-A2B0-4CDD-98C7-8F541FF056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b959a-b9e4-430a-a7a4-67f06908b7e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Background &amp; Assumptions</vt:lpstr>
      <vt:lpstr>Load Rating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Shawn Sun</dc:creator>
  <cp:lastModifiedBy>Andrew Michael</cp:lastModifiedBy>
  <cp:lastPrinted>2018-09-17T16:47:36Z</cp:lastPrinted>
  <dcterms:created xsi:type="dcterms:W3CDTF">2018-09-14T19:54:31Z</dcterms:created>
  <dcterms:modified xsi:type="dcterms:W3CDTF">2025-02-18T21:07:01Z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0x010100CD983F12EF25AE42A0C1EB12C621664F</vt:lpwstr>
  </property>
</Properties>
</file>